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Enseignement\ESCF\Enseignements\Excel 2 ème Année\Examens\Examen 2022\"/>
    </mc:Choice>
  </mc:AlternateContent>
  <xr:revisionPtr revIDLastSave="0" documentId="13_ncr:1_{CE869263-ED23-4173-983A-E9A657D0B1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trôle IRG" sheetId="2" r:id="rId1"/>
    <sheet name="Data" sheetId="1" r:id="rId2"/>
  </sheets>
  <externalReferences>
    <externalReference r:id="rId3"/>
  </externalReferences>
  <definedNames>
    <definedName name="Fonctions">OFFSET('[1]Remplir Table'!$J:$J,1,,COUNTA('[1]Remplir Table'!$J:$J)-1)</definedName>
    <definedName name="Pièces">OFFSET([1]Compteur!XFD:XFD,1,,COUNTA([1]Compteur!XFD:XFD)-1)</definedName>
    <definedName name="Services">OFFSET('[1]Remplir Table'!$K:$K,1,,COUNTA('[1]Remplir Table'!$K:$K)-1)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2" l="1"/>
  <c r="C8" i="2" s="1"/>
  <c r="D4" i="2"/>
  <c r="D19" i="2" s="1"/>
  <c r="B17" i="1"/>
  <c r="B16" i="1"/>
  <c r="G13" i="1"/>
  <c r="B13" i="1"/>
  <c r="C13" i="1" s="1"/>
  <c r="D13" i="1" s="1"/>
  <c r="C8" i="1"/>
  <c r="B18" i="1" s="1"/>
  <c r="F7" i="1"/>
  <c r="C7" i="1"/>
  <c r="C6" i="1"/>
  <c r="F6" i="1" s="1"/>
  <c r="F5" i="1"/>
  <c r="C5" i="1"/>
  <c r="B15" i="1" s="1"/>
  <c r="C15" i="1" s="1"/>
  <c r="C4" i="1"/>
  <c r="G4" i="1" s="1"/>
  <c r="G5" i="1" s="1"/>
  <c r="G6" i="1" s="1"/>
  <c r="F3" i="1"/>
  <c r="C16" i="1" l="1"/>
  <c r="F4" i="1"/>
  <c r="B14" i="1"/>
  <c r="C14" i="1" s="1"/>
  <c r="D14" i="1" s="1"/>
  <c r="C10" i="2"/>
  <c r="C9" i="2"/>
  <c r="C11" i="2"/>
  <c r="D16" i="1"/>
  <c r="F16" i="1"/>
  <c r="G16" i="1" s="1"/>
  <c r="F15" i="1"/>
  <c r="G15" i="1" s="1"/>
  <c r="D15" i="1"/>
  <c r="C17" i="1"/>
  <c r="G7" i="1"/>
  <c r="C18" i="1" s="1"/>
  <c r="F14" i="1"/>
  <c r="G14" i="1" s="1"/>
  <c r="F18" i="1" l="1"/>
  <c r="G18" i="1" s="1"/>
  <c r="D18" i="1"/>
  <c r="F17" i="1"/>
  <c r="G17" i="1" s="1"/>
  <c r="D17" i="1"/>
  <c r="C13" i="2" l="1"/>
  <c r="C14" i="2" s="1"/>
  <c r="C15" i="2" s="1"/>
  <c r="C16" i="2" l="1"/>
  <c r="D16" i="2" l="1"/>
  <c r="C17" i="2"/>
</calcChain>
</file>

<file path=xl/sharedStrings.xml><?xml version="1.0" encoding="utf-8"?>
<sst xmlns="http://schemas.openxmlformats.org/spreadsheetml/2006/main" count="39" uniqueCount="33">
  <si>
    <t>Barème</t>
  </si>
  <si>
    <t>Tranche</t>
  </si>
  <si>
    <t>Salaire minimal</t>
  </si>
  <si>
    <t>Salaire maximal</t>
  </si>
  <si>
    <t>Taux</t>
  </si>
  <si>
    <t>Montant</t>
  </si>
  <si>
    <t>Cumul</t>
  </si>
  <si>
    <t>tranche 1</t>
  </si>
  <si>
    <t>tranche 2</t>
  </si>
  <si>
    <t>tranche 3</t>
  </si>
  <si>
    <t>tranche 4</t>
  </si>
  <si>
    <t>tranche 5</t>
  </si>
  <si>
    <t>tranche 6</t>
  </si>
  <si>
    <t>-</t>
  </si>
  <si>
    <t>Abattement</t>
  </si>
  <si>
    <t>Moyenne</t>
  </si>
  <si>
    <t>M</t>
  </si>
  <si>
    <t>ab</t>
  </si>
  <si>
    <t>abatt</t>
  </si>
  <si>
    <t>IRG</t>
  </si>
  <si>
    <t>Fin mois</t>
  </si>
  <si>
    <t>Salaire après IRG</t>
  </si>
  <si>
    <t>Abattement 2</t>
  </si>
  <si>
    <t>Abattement 1</t>
  </si>
  <si>
    <t>Cumul tranche précédente</t>
  </si>
  <si>
    <t>Salaire Maximal</t>
  </si>
  <si>
    <t>Salaire Minimal</t>
  </si>
  <si>
    <t>Salaire mensuel imposable</t>
  </si>
  <si>
    <t>Le</t>
  </si>
  <si>
    <t>Application IRG (Impôt Revenu Global)</t>
  </si>
  <si>
    <t>Direction Générale des Impots</t>
  </si>
  <si>
    <t>Contrôle IRG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</si>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</sst>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name val="Calibri"/>
      <family val="2"/>
      <scheme val="minor"/>
    </font>
    <font>
      <b/>
      <sz val="12"/>
      <color theme="1"/>
      <name val="Times New Roman"/>
      <family val="1"/>
    </font>
    <font>
      <u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ck">
        <color theme="0"/>
      </left>
      <right style="thick">
        <color theme="0"/>
      </right>
      <top/>
      <bottom style="thin">
        <color theme="0" tint="-0.34998626667073579"/>
      </bottom>
      <diagonal/>
    </border>
    <border>
      <left style="thick">
        <color theme="0"/>
      </left>
      <right/>
      <top/>
      <bottom style="thin">
        <color theme="0" tint="-0.34998626667073579"/>
      </bottom>
      <diagonal/>
    </border>
    <border>
      <left/>
      <right style="thick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/>
      </left>
      <right style="thick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/>
      </left>
      <right style="thin">
        <color theme="1"/>
      </right>
      <top/>
      <bottom style="thick">
        <color theme="9" tint="-0.499984740745262"/>
      </bottom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2" fillId="0" borderId="3" xfId="0" applyNumberFormat="1" applyFont="1" applyBorder="1" applyAlignment="1">
      <alignment horizontal="right" indent="1"/>
    </xf>
    <xf numFmtId="4" fontId="2" fillId="0" borderId="3" xfId="0" applyNumberFormat="1" applyFont="1" applyBorder="1"/>
    <xf numFmtId="4" fontId="2" fillId="0" borderId="4" xfId="0" applyNumberFormat="1" applyFont="1" applyBorder="1"/>
    <xf numFmtId="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2" fillId="0" borderId="4" xfId="0" applyNumberFormat="1" applyFont="1" applyBorder="1" applyAlignment="1">
      <alignment horizontal="right"/>
    </xf>
    <xf numFmtId="4" fontId="2" fillId="0" borderId="5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9" fontId="2" fillId="2" borderId="0" xfId="0" applyNumberFormat="1" applyFont="1" applyFill="1"/>
    <xf numFmtId="4" fontId="2" fillId="2" borderId="0" xfId="0" applyNumberFormat="1" applyFont="1" applyFill="1"/>
    <xf numFmtId="0" fontId="3" fillId="0" borderId="0" xfId="0" applyFont="1"/>
    <xf numFmtId="0" fontId="3" fillId="0" borderId="0" xfId="0" applyFont="1" applyAlignment="1">
      <alignment horizontal="center"/>
    </xf>
    <xf numFmtId="10" fontId="3" fillId="0" borderId="0" xfId="1" applyNumberFormat="1" applyFont="1" applyFill="1" applyBorder="1" applyAlignment="1">
      <alignment horizontal="center"/>
    </xf>
    <xf numFmtId="4" fontId="3" fillId="0" borderId="0" xfId="0" applyNumberFormat="1" applyFont="1"/>
    <xf numFmtId="10" fontId="3" fillId="0" borderId="0" xfId="1" applyNumberFormat="1" applyFont="1" applyFill="1" applyBorder="1"/>
    <xf numFmtId="4" fontId="3" fillId="0" borderId="0" xfId="0" applyNumberFormat="1" applyFont="1" applyAlignment="1">
      <alignment horizontal="right"/>
    </xf>
    <xf numFmtId="10" fontId="3" fillId="0" borderId="0" xfId="1" applyNumberFormat="1" applyFont="1" applyFill="1" applyBorder="1" applyAlignment="1">
      <alignment horizontal="right"/>
    </xf>
    <xf numFmtId="14" fontId="2" fillId="2" borderId="4" xfId="0" applyNumberFormat="1" applyFont="1" applyFill="1" applyBorder="1"/>
    <xf numFmtId="4" fontId="2" fillId="0" borderId="0" xfId="0" applyNumberFormat="1" applyFont="1"/>
    <xf numFmtId="4" fontId="2" fillId="2" borderId="4" xfId="0" applyNumberFormat="1" applyFont="1" applyFill="1" applyBorder="1"/>
    <xf numFmtId="10" fontId="4" fillId="3" borderId="4" xfId="1" applyNumberFormat="1" applyFont="1" applyFill="1" applyBorder="1"/>
    <xf numFmtId="4" fontId="4" fillId="3" borderId="4" xfId="0" applyNumberFormat="1" applyFont="1" applyFill="1" applyBorder="1"/>
    <xf numFmtId="0" fontId="4" fillId="0" borderId="0" xfId="0" applyFont="1" applyAlignment="1">
      <alignment horizontal="right" vertical="center"/>
    </xf>
    <xf numFmtId="4" fontId="2" fillId="3" borderId="4" xfId="0" applyNumberFormat="1" applyFont="1" applyFill="1" applyBorder="1"/>
    <xf numFmtId="0" fontId="2" fillId="0" borderId="4" xfId="0" applyFont="1" applyBorder="1"/>
    <xf numFmtId="4" fontId="2" fillId="2" borderId="4" xfId="0" applyNumberFormat="1" applyFont="1" applyFill="1" applyBorder="1" applyAlignment="1">
      <alignment horizontal="right"/>
    </xf>
    <xf numFmtId="9" fontId="2" fillId="3" borderId="4" xfId="1" applyFont="1" applyFill="1" applyBorder="1"/>
    <xf numFmtId="0" fontId="2" fillId="2" borderId="4" xfId="0" applyFont="1" applyFill="1" applyBorder="1" applyAlignment="1">
      <alignment horizontal="left"/>
    </xf>
    <xf numFmtId="4" fontId="4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0" fontId="0" fillId="0" borderId="7" xfId="0" applyBorder="1"/>
    <xf numFmtId="0" fontId="6" fillId="0" borderId="6" xfId="0" applyFont="1" applyBorder="1" applyAlignment="1">
      <alignment horizontal="center"/>
    </xf>
    <xf numFmtId="0" fontId="0" fillId="0" borderId="8" xfId="0" applyBorder="1"/>
    <xf numFmtId="0" fontId="3" fillId="0" borderId="7" xfId="0" applyFont="1" applyBorder="1"/>
    <xf numFmtId="0" fontId="7" fillId="0" borderId="0" xfId="0" applyFont="1"/>
    <xf numFmtId="0" fontId="5" fillId="0" borderId="0" xfId="0" applyFont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47003499562556"/>
          <c:y val="0.11711711711711711"/>
          <c:w val="0.73164107611548557"/>
          <c:h val="0.77838618145704763"/>
        </c:manualLayout>
      </c:layout>
      <c:lineChart>
        <c:grouping val="standard"/>
        <c:varyColors val="0"/>
        <c:ser>
          <c:idx val="0"/>
          <c:order val="0"/>
          <c:tx>
            <c:strRef>
              <c:f>Data!$F$12</c:f>
              <c:strCache>
                <c:ptCount val="1"/>
                <c:pt idx="0">
                  <c:v>IRG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Data!$B$3:$B$8</c:f>
              <c:strCache>
                <c:ptCount val="6"/>
                <c:pt idx="0">
                  <c:v>tranche 1</c:v>
                </c:pt>
                <c:pt idx="1">
                  <c:v>tranche 2</c:v>
                </c:pt>
                <c:pt idx="2">
                  <c:v>tranche 3</c:v>
                </c:pt>
                <c:pt idx="3">
                  <c:v>tranche 4</c:v>
                </c:pt>
                <c:pt idx="4">
                  <c:v>tranche 5</c:v>
                </c:pt>
                <c:pt idx="5">
                  <c:v>tranche 6</c:v>
                </c:pt>
              </c:strCache>
            </c:strRef>
          </c:cat>
          <c:val>
            <c:numRef>
              <c:f>Data!$F$13:$F$18</c:f>
              <c:numCache>
                <c:formatCode>#,##0.00</c:formatCode>
                <c:ptCount val="6"/>
                <c:pt idx="0">
                  <c:v>0</c:v>
                </c:pt>
                <c:pt idx="1">
                  <c:v>1300</c:v>
                </c:pt>
                <c:pt idx="2">
                  <c:v>8500</c:v>
                </c:pt>
                <c:pt idx="3">
                  <c:v>25900</c:v>
                </c:pt>
                <c:pt idx="4">
                  <c:v>64300</c:v>
                </c:pt>
                <c:pt idx="5">
                  <c:v>90700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8A-413A-B315-663A8C62A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8373040"/>
        <c:axId val="288373600"/>
      </c:lineChart>
      <c:catAx>
        <c:axId val="288373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8373600"/>
        <c:crosses val="autoZero"/>
        <c:auto val="1"/>
        <c:lblAlgn val="ctr"/>
        <c:lblOffset val="100"/>
        <c:noMultiLvlLbl val="0"/>
      </c:catAx>
      <c:valAx>
        <c:axId val="28837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8373040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69272</xdr:rowOff>
    </xdr:from>
    <xdr:to>
      <xdr:col>5</xdr:col>
      <xdr:colOff>0</xdr:colOff>
      <xdr:row>20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62000" y="69272"/>
          <a:ext cx="3048000" cy="3740728"/>
        </a:xfrm>
        <a:prstGeom prst="rect">
          <a:avLst/>
        </a:prstGeom>
        <a:noFill/>
        <a:ln w="22225" cap="rnd" cmpd="sng">
          <a:solidFill>
            <a:schemeClr val="bg1">
              <a:lumMod val="65000"/>
            </a:schemeClr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5</xdr:col>
      <xdr:colOff>42429</xdr:colOff>
      <xdr:row>0</xdr:row>
      <xdr:rowOff>190500</xdr:rowOff>
    </xdr:from>
    <xdr:ext cx="5243946" cy="4181475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738129" y="190500"/>
          <a:ext cx="5243946" cy="4181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spcBef>
              <a:spcPts val="300"/>
            </a:spcBef>
            <a:spcAft>
              <a:spcPts val="300"/>
            </a:spcAft>
          </a:pPr>
          <a:r>
            <a:rPr lang="fr-FR" sz="11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Le contrôle est une application IRG pour le salaire saisi dans la cellule C6. </a:t>
          </a:r>
        </a:p>
        <a:p>
          <a:pPr>
            <a:spcBef>
              <a:spcPts val="300"/>
            </a:spcBef>
            <a:spcAft>
              <a:spcPts val="300"/>
            </a:spcAft>
          </a:pPr>
          <a:r>
            <a:rPr lang="fr-FR" sz="11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Donnez les</a:t>
          </a:r>
          <a:r>
            <a:rPr lang="fr-FR" sz="110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formules des cellules D4, C7, C8, C11, C13 , C14, C15, C16, D16 et C17 ?</a:t>
          </a:r>
          <a:endParaRPr lang="fr-FR" sz="1100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spcBef>
              <a:spcPts val="300"/>
            </a:spcBef>
            <a:spcAft>
              <a:spcPts val="300"/>
            </a:spcAft>
          </a:pPr>
          <a:r>
            <a:rPr lang="fr-FR" sz="1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D4</a:t>
          </a:r>
          <a:r>
            <a:rPr lang="fr-FR" sz="11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: la date d'aujourd'hui</a:t>
          </a:r>
        </a:p>
        <a:p>
          <a:pPr>
            <a:spcBef>
              <a:spcPts val="300"/>
            </a:spcBef>
            <a:spcAft>
              <a:spcPts val="300"/>
            </a:spcAft>
          </a:pPr>
          <a:r>
            <a:rPr lang="fr-FR" sz="11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C7 : renvoie la tranche où se trouve le Salaire C6. Voir la table Barème sur la feuille </a:t>
          </a:r>
          <a:r>
            <a:rPr lang="fr-FR" sz="1100" b="1" i="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Data</a:t>
          </a:r>
          <a:r>
            <a:rPr lang="fr-FR" sz="11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. Attention, la première lettre du mot Tranche doit s'afficher en majuscule.</a:t>
          </a:r>
        </a:p>
        <a:p>
          <a:pPr>
            <a:spcBef>
              <a:spcPts val="300"/>
            </a:spcBef>
            <a:spcAft>
              <a:spcPts val="300"/>
            </a:spcAft>
          </a:pPr>
          <a:r>
            <a:rPr lang="fr-FR" sz="11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C8 : donne le salaire minimal de ladite tranche. Toujours la table Barème. </a:t>
          </a:r>
        </a:p>
        <a:p>
          <a:pPr>
            <a:spcBef>
              <a:spcPts val="300"/>
            </a:spcBef>
            <a:spcAft>
              <a:spcPts val="300"/>
            </a:spcAft>
          </a:pPr>
          <a:r>
            <a:rPr lang="fr-FR" sz="11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       La formule doit être valable pour C9 et C10.</a:t>
          </a:r>
        </a:p>
        <a:p>
          <a:pPr>
            <a:spcBef>
              <a:spcPts val="300"/>
            </a:spcBef>
            <a:spcAft>
              <a:spcPts val="300"/>
            </a:spcAft>
          </a:pPr>
          <a:r>
            <a:rPr lang="fr-FR" sz="11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       C9 : récupère le salaire maximal pour ladite tranche. C10 : affiche le taux de la tanche.</a:t>
          </a:r>
        </a:p>
        <a:p>
          <a:pPr>
            <a:spcBef>
              <a:spcPts val="300"/>
            </a:spcBef>
            <a:spcAft>
              <a:spcPts val="300"/>
            </a:spcAft>
          </a:pPr>
          <a:r>
            <a:rPr lang="fr-FR" sz="11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C11 : récupère et/ou calcule le cumul de la tranche précédente à partir de la feuille </a:t>
          </a:r>
          <a:r>
            <a:rPr lang="fr-FR" sz="1100" b="1" i="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Data</a:t>
          </a:r>
          <a:r>
            <a:rPr lang="fr-FR" sz="11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.</a:t>
          </a:r>
        </a:p>
        <a:p>
          <a:pPr>
            <a:spcBef>
              <a:spcPts val="300"/>
            </a:spcBef>
            <a:spcAft>
              <a:spcPts val="300"/>
            </a:spcAft>
          </a:pPr>
          <a:r>
            <a:rPr lang="fr-FR" sz="11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C13 : le montant = (Salaire - salaire minimal) * traux + cumul tranche précédente.</a:t>
          </a:r>
        </a:p>
        <a:p>
          <a:pPr>
            <a:spcBef>
              <a:spcPts val="300"/>
            </a:spcBef>
            <a:spcAft>
              <a:spcPts val="300"/>
            </a:spcAft>
          </a:pPr>
          <a:r>
            <a:rPr lang="fr-FR" sz="11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C14 : calcule le premier abattement. Celui-ci égale à 40% du montant C13.</a:t>
          </a:r>
        </a:p>
        <a:p>
          <a:pPr>
            <a:spcBef>
              <a:spcPts val="300"/>
            </a:spcBef>
            <a:spcAft>
              <a:spcPts val="300"/>
            </a:spcAft>
          </a:pPr>
          <a:r>
            <a:rPr lang="fr-FR" sz="11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C15 : détermine la valeur du deuxième abattement. Ce dernier égale à l'abattement 1 si celui-ci est compris entre 1000 et 1500, égale à 1000 s'il est </a:t>
          </a:r>
          <a:r>
            <a:rPr lang="fr-FR" sz="11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  <a:sym typeface="Symbol" panose="05050102010706020507" pitchFamily="18" charset="2"/>
            </a:rPr>
            <a:t>1000, et égale à 1500 s'il est 1500.</a:t>
          </a:r>
        </a:p>
        <a:p>
          <a:pPr>
            <a:spcBef>
              <a:spcPts val="300"/>
            </a:spcBef>
            <a:spcAft>
              <a:spcPts val="300"/>
            </a:spcAft>
          </a:pPr>
          <a:r>
            <a:rPr lang="fr-FR" sz="11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  <a:sym typeface="Symbol" panose="05050102010706020507" pitchFamily="18" charset="2"/>
            </a:rPr>
            <a:t>C16 : retranche l'abattement 2 du montant (Montant - abattement 2). Attention, l'IRG égale à 0 quand </a:t>
          </a:r>
          <a:r>
            <a:rPr lang="fr-FR" sz="1100" b="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  <a:sym typeface="Symbol" panose="05050102010706020507" pitchFamily="18" charset="2"/>
            </a:rPr>
            <a:t>le résultat de ce calcul est négatif</a:t>
          </a:r>
          <a:r>
            <a:rPr lang="fr-FR" sz="11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  <a:sym typeface="Symbol" panose="05050102010706020507" pitchFamily="18" charset="2"/>
            </a:rPr>
            <a:t>.</a:t>
          </a:r>
        </a:p>
        <a:p>
          <a:pPr>
            <a:spcBef>
              <a:spcPts val="300"/>
            </a:spcBef>
            <a:spcAft>
              <a:spcPts val="300"/>
            </a:spcAft>
          </a:pPr>
          <a:r>
            <a:rPr lang="fr-FR" sz="11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  <a:sym typeface="Symbol" panose="05050102010706020507" pitchFamily="18" charset="2"/>
            </a:rPr>
            <a:t>D16 : donne le pourcentage de l'IRG par rapport au Salaire mensuel imposable.</a:t>
          </a:r>
        </a:p>
        <a:p>
          <a:pPr>
            <a:spcBef>
              <a:spcPts val="300"/>
            </a:spcBef>
            <a:spcAft>
              <a:spcPts val="300"/>
            </a:spcAft>
          </a:pPr>
          <a:r>
            <a:rPr lang="fr-FR" sz="11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  <a:sym typeface="Symbol" panose="05050102010706020507" pitchFamily="18" charset="2"/>
            </a:rPr>
            <a:t>C17 : IRG retranché du Salaire mensuel imposable.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10</xdr:row>
      <xdr:rowOff>66675</xdr:rowOff>
    </xdr:from>
    <xdr:to>
      <xdr:col>7</xdr:col>
      <xdr:colOff>38100</xdr:colOff>
      <xdr:row>18</xdr:row>
      <xdr:rowOff>176211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704849</xdr:colOff>
      <xdr:row>1</xdr:row>
      <xdr:rowOff>293036</xdr:rowOff>
    </xdr:from>
    <xdr:ext cx="2152651" cy="2818034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010274" y="493061"/>
          <a:ext cx="2152651" cy="281803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0000" tIns="180000" rIns="180000" bIns="180000" rtlCol="0" anchor="ctr">
          <a:spAutoFit/>
        </a:bodyPr>
        <a:lstStyle/>
        <a:p>
          <a:pPr algn="l"/>
          <a:r>
            <a:rPr lang="fr-FR" sz="1200">
              <a:latin typeface="Times New Roman" panose="02020603050405020304" pitchFamily="18" charset="0"/>
              <a:cs typeface="Times New Roman" panose="02020603050405020304" pitchFamily="18" charset="0"/>
            </a:rPr>
            <a:t>IRG est un impôt direct qui touche les personnes physiques en fonction du :</a:t>
          </a:r>
        </a:p>
        <a:p>
          <a:pPr algn="l">
            <a:spcBef>
              <a:spcPts val="600"/>
            </a:spcBef>
          </a:pPr>
          <a:r>
            <a:rPr lang="fr-FR" sz="1200">
              <a:latin typeface="Times New Roman" panose="02020603050405020304" pitchFamily="18" charset="0"/>
              <a:cs typeface="Times New Roman" panose="02020603050405020304" pitchFamily="18" charset="0"/>
            </a:rPr>
            <a:t> 1) Barème (voir la table Barème)</a:t>
          </a:r>
        </a:p>
        <a:p>
          <a:pPr algn="l">
            <a:spcBef>
              <a:spcPts val="600"/>
            </a:spcBef>
          </a:pPr>
          <a:r>
            <a:rPr lang="fr-FR" sz="1200">
              <a:latin typeface="Times New Roman" panose="02020603050405020304" pitchFamily="18" charset="0"/>
              <a:cs typeface="Times New Roman" panose="02020603050405020304" pitchFamily="18" charset="0"/>
            </a:rPr>
            <a:t> 2) Abattement (réduction sur le montant brut). Le montant de l’abattement égale à 40 % du montant brut et doit être compris entre 1 000 et 1 500 Da (ni inférieur à 1000, ni supérieur à 1500).</a:t>
          </a:r>
        </a:p>
      </xdr:txBody>
    </xdr:sp>
    <xdr:clientData/>
  </xdr:oneCellAnchor>
  <xdr:oneCellAnchor>
    <xdr:from>
      <xdr:col>7</xdr:col>
      <xdr:colOff>876300</xdr:colOff>
      <xdr:row>1</xdr:row>
      <xdr:rowOff>161925</xdr:rowOff>
    </xdr:from>
    <xdr:ext cx="1779141" cy="254493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181725" y="361950"/>
          <a:ext cx="1779141" cy="254493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Qu'est-ce que c'est</a:t>
          </a:r>
          <a:r>
            <a:rPr lang="en-US" sz="11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l'IRG ?</a:t>
          </a:r>
          <a:endParaRPr lang="en-US" sz="1100" b="1">
            <a:solidFill>
              <a:srgbClr val="FF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nseignement/ESCF/Enseignements/VBA/VBA_TP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mplir Table"/>
      <sheetName val="Équation 2 degré"/>
      <sheetName val="Compteur"/>
      <sheetName val="Protéger"/>
    </sheetNames>
    <sheetDataSet>
      <sheetData sheetId="0">
        <row r="1">
          <cell r="J1" t="str">
            <v>Fonctions</v>
          </cell>
          <cell r="K1" t="str">
            <v>Services</v>
          </cell>
        </row>
        <row r="2">
          <cell r="J2" t="str">
            <v>Assisstant comptable</v>
          </cell>
          <cell r="K2" t="str">
            <v>Trésorerie</v>
          </cell>
        </row>
        <row r="3">
          <cell r="J3" t="str">
            <v>Comptable</v>
          </cell>
          <cell r="K3" t="str">
            <v>Contrôle de gestion</v>
          </cell>
        </row>
        <row r="4">
          <cell r="J4" t="str">
            <v>Chef comptable</v>
          </cell>
          <cell r="K4" t="str">
            <v>Finance et comptabilité</v>
          </cell>
        </row>
        <row r="5">
          <cell r="J5" t="str">
            <v>Auditeur comptable</v>
          </cell>
        </row>
        <row r="6">
          <cell r="J6" t="str">
            <v>Commissaire aux comptes</v>
          </cell>
        </row>
        <row r="7">
          <cell r="J7" t="str">
            <v>Expert comptable</v>
          </cell>
        </row>
        <row r="8">
          <cell r="J8" t="str">
            <v>Responsable financier</v>
          </cell>
        </row>
      </sheetData>
      <sheetData sheetId="1" refreshError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7"/>
  <dimension ref="A1:E23"/>
  <sheetViews>
    <sheetView showGridLines="0" tabSelected="1" zoomScaleNormal="100" workbookViewId="0">
      <selection activeCell="C6" sqref="C6"/>
    </sheetView>
  </sheetViews>
  <sheetFormatPr baseColWidth="10" defaultRowHeight="15" x14ac:dyDescent="0.25"/>
  <cols>
    <col min="1" max="1" width="2" customWidth="1"/>
    <col min="2" max="2" width="25.7109375" customWidth="1"/>
    <col min="3" max="3" width="13.5703125" customWidth="1"/>
    <col min="4" max="4" width="11.7109375" customWidth="1"/>
    <col min="5" max="5" width="2.42578125" customWidth="1"/>
    <col min="6" max="6" width="44.28515625" customWidth="1"/>
    <col min="8" max="8" width="23.7109375" customWidth="1"/>
    <col min="9" max="9" width="25.28515625" customWidth="1"/>
    <col min="10" max="10" width="19.85546875" customWidth="1"/>
  </cols>
  <sheetData>
    <row r="1" spans="2:5" ht="25.5" customHeight="1" x14ac:dyDescent="0.25">
      <c r="B1" s="40" t="s">
        <v>30</v>
      </c>
      <c r="C1" s="40"/>
      <c r="D1" s="40"/>
      <c r="E1" s="40"/>
    </row>
    <row r="2" spans="2:5" ht="15.75" x14ac:dyDescent="0.25">
      <c r="B2" s="40" t="s">
        <v>29</v>
      </c>
      <c r="C2" s="40"/>
      <c r="D2" s="40"/>
      <c r="E2" s="40"/>
    </row>
    <row r="3" spans="2:5" ht="15.75" x14ac:dyDescent="0.25">
      <c r="B3" s="2"/>
      <c r="C3" s="2"/>
      <c r="D3" s="2"/>
      <c r="E3" s="2"/>
    </row>
    <row r="4" spans="2:5" ht="18" customHeight="1" x14ac:dyDescent="0.25">
      <c r="B4" s="2"/>
      <c r="C4" s="12" t="s">
        <v>28</v>
      </c>
      <c r="D4" s="22">
        <f ca="1">TODAY()</f>
        <v>44716</v>
      </c>
      <c r="E4" s="2"/>
    </row>
    <row r="5" spans="2:5" ht="15.75" x14ac:dyDescent="0.25">
      <c r="B5" s="2"/>
      <c r="C5" s="2"/>
      <c r="D5" s="2"/>
      <c r="E5" s="2"/>
    </row>
    <row r="6" spans="2:5" ht="22.5" customHeight="1" x14ac:dyDescent="0.25">
      <c r="B6" s="34" t="s">
        <v>27</v>
      </c>
      <c r="C6" s="33">
        <v>50000</v>
      </c>
      <c r="D6" s="2"/>
      <c r="E6" s="2"/>
    </row>
    <row r="7" spans="2:5" ht="15.75" x14ac:dyDescent="0.25">
      <c r="B7" s="12" t="s">
        <v>1</v>
      </c>
      <c r="C7" s="32" t="str">
        <f>PROPER(LOOKUP(C6,Data!C3:C8,Data!B3:B8))</f>
        <v>Tranche 3</v>
      </c>
      <c r="D7" s="2"/>
      <c r="E7" s="2"/>
    </row>
    <row r="8" spans="2:5" ht="15.75" x14ac:dyDescent="0.25">
      <c r="B8" s="12" t="s">
        <v>26</v>
      </c>
      <c r="C8" s="28">
        <f>VLOOKUP(C$7,Data!$B$3:$G$8,MATCH(B8,Data!$B$2:$G$2,0),0)</f>
        <v>40000</v>
      </c>
      <c r="D8" s="2"/>
      <c r="E8" s="2"/>
    </row>
    <row r="9" spans="2:5" ht="15.75" x14ac:dyDescent="0.25">
      <c r="B9" s="12" t="s">
        <v>25</v>
      </c>
      <c r="C9" s="24">
        <f>VLOOKUP(C$7,Data!$B$3:$G$8,MATCH(B9,Data!$B$2:$G$2,0),0)</f>
        <v>80000</v>
      </c>
      <c r="D9" s="2"/>
      <c r="E9" s="2"/>
    </row>
    <row r="10" spans="2:5" ht="15.75" x14ac:dyDescent="0.25">
      <c r="B10" s="12" t="s">
        <v>4</v>
      </c>
      <c r="C10" s="31">
        <f>VLOOKUP(C$7,Data!$B$3:$G$8,MATCH(B10,Data!$B$2:$G$2,0),0)</f>
        <v>0.27</v>
      </c>
      <c r="D10" s="2"/>
      <c r="E10" s="2"/>
    </row>
    <row r="11" spans="2:5" ht="15.75" x14ac:dyDescent="0.25">
      <c r="B11" s="12" t="s">
        <v>24</v>
      </c>
      <c r="C11" s="30">
        <f>IF(C7="tranche 6",Data!G7,LOOKUP(C7,Data!B3:B8,Data!G3:G8)-(C9-C8)*C10)</f>
        <v>4600</v>
      </c>
      <c r="D11" s="2"/>
      <c r="E11" s="2"/>
    </row>
    <row r="12" spans="2:5" ht="24" customHeight="1" x14ac:dyDescent="0.25">
      <c r="B12" s="12"/>
      <c r="C12" s="29"/>
      <c r="D12" s="2"/>
      <c r="E12" s="2"/>
    </row>
    <row r="13" spans="2:5" ht="15.75" customHeight="1" x14ac:dyDescent="0.25">
      <c r="B13" s="12" t="s">
        <v>5</v>
      </c>
      <c r="C13" s="24">
        <f>(C6-C8)*C10+C11</f>
        <v>7300</v>
      </c>
      <c r="D13" s="2"/>
      <c r="E13" s="2"/>
    </row>
    <row r="14" spans="2:5" ht="15.75" customHeight="1" x14ac:dyDescent="0.25">
      <c r="B14" s="12" t="s">
        <v>23</v>
      </c>
      <c r="C14" s="28">
        <f>Data!C10*C13</f>
        <v>2920</v>
      </c>
      <c r="D14" s="2"/>
      <c r="E14" s="2"/>
    </row>
    <row r="15" spans="2:5" ht="15.75" customHeight="1" x14ac:dyDescent="0.25">
      <c r="B15" s="12" t="s">
        <v>22</v>
      </c>
      <c r="C15" s="24">
        <f>IF(C14&lt;Data!D10,Data!D10,IF(C14&lt;Data!E10,C14,Data!E10))</f>
        <v>1500</v>
      </c>
      <c r="D15" s="2"/>
      <c r="E15" s="2"/>
    </row>
    <row r="16" spans="2:5" ht="15.75" customHeight="1" x14ac:dyDescent="0.25">
      <c r="B16" s="27" t="s">
        <v>19</v>
      </c>
      <c r="C16" s="26">
        <f>IF(C13-C15&gt;=0,C13-C15,0)</f>
        <v>5800</v>
      </c>
      <c r="D16" s="25">
        <f>C16/C6</f>
        <v>0.11600000000000001</v>
      </c>
      <c r="E16" s="2"/>
    </row>
    <row r="17" spans="1:5" ht="15.75" customHeight="1" x14ac:dyDescent="0.25">
      <c r="B17" s="12" t="s">
        <v>21</v>
      </c>
      <c r="C17" s="24">
        <f>C6-C16</f>
        <v>44200</v>
      </c>
      <c r="D17" s="23"/>
      <c r="E17" s="2"/>
    </row>
    <row r="18" spans="1:5" ht="22.5" customHeight="1" x14ac:dyDescent="0.25">
      <c r="B18" s="2"/>
      <c r="C18" s="23"/>
      <c r="D18" s="2"/>
      <c r="E18" s="2"/>
    </row>
    <row r="19" spans="1:5" ht="15.75" x14ac:dyDescent="0.25">
      <c r="B19" s="2"/>
      <c r="C19" s="12" t="s">
        <v>20</v>
      </c>
      <c r="D19" s="22">
        <f ca="1">EOMONTH(D4,0)</f>
        <v>44742</v>
      </c>
      <c r="E19" s="2"/>
    </row>
    <row r="20" spans="1:5" ht="10.5" customHeight="1" x14ac:dyDescent="0.25"/>
    <row r="21" spans="1:5" ht="21" customHeight="1" x14ac:dyDescent="0.25"/>
    <row r="22" spans="1:5" ht="15.75" thickBot="1" x14ac:dyDescent="0.3">
      <c r="A22" s="35"/>
      <c r="B22" s="35"/>
      <c r="C22" s="36" t="s">
        <v>31</v>
      </c>
      <c r="D22" s="35"/>
      <c r="E22" s="35"/>
    </row>
    <row r="23" spans="1:5" ht="15.75" thickTop="1" x14ac:dyDescent="0.25"/>
  </sheetData>
  <mergeCells count="2">
    <mergeCell ref="B1:E1"/>
    <mergeCell ref="B2:E2"/>
  </mergeCells>
  <printOptions headings="1"/>
  <pageMargins left="0.39370078740157483" right="0.39370078740157483" top="1.5354330708661419" bottom="0.74803149606299213" header="0.39370078740157483" footer="0.31496062992125984"/>
  <pageSetup paperSize="9" orientation="landscape" r:id="rId1"/>
  <headerFooter>
    <oddHeader>&amp;LJuin 2022
Durée 1 heure&amp;CÉcole Supérieure de Comptabilité et Finances Constantine
Contrôle N° 2 Informatique&amp;R2ème année préparatoire</oddHeader>
    <oddFooter>&amp;C&amp;P sur 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H22"/>
  <sheetViews>
    <sheetView showGridLines="0" workbookViewId="0">
      <selection activeCell="C13" sqref="C13"/>
    </sheetView>
  </sheetViews>
  <sheetFormatPr baseColWidth="10" defaultRowHeight="15" x14ac:dyDescent="0.25"/>
  <cols>
    <col min="1" max="1" width="6.85546875" customWidth="1"/>
    <col min="2" max="2" width="10.42578125" customWidth="1"/>
    <col min="3" max="3" width="15.28515625" customWidth="1"/>
    <col min="4" max="4" width="15.85546875" customWidth="1"/>
    <col min="5" max="5" width="9.7109375" customWidth="1"/>
    <col min="6" max="6" width="10.5703125" customWidth="1"/>
    <col min="7" max="7" width="10.85546875" customWidth="1"/>
    <col min="8" max="8" width="40.42578125" customWidth="1"/>
    <col min="9" max="12" width="11.42578125" customWidth="1"/>
  </cols>
  <sheetData>
    <row r="1" spans="2:8" ht="15.75" x14ac:dyDescent="0.25">
      <c r="B1" s="1" t="s">
        <v>0</v>
      </c>
      <c r="C1" s="2"/>
      <c r="D1" s="2"/>
      <c r="E1" s="2"/>
      <c r="F1" s="2"/>
      <c r="G1" s="2"/>
    </row>
    <row r="2" spans="2:8" ht="24" customHeight="1" x14ac:dyDescent="0.25"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</row>
    <row r="3" spans="2:8" ht="18" customHeight="1" x14ac:dyDescent="0.25">
      <c r="B3" s="5" t="s">
        <v>7</v>
      </c>
      <c r="C3" s="6">
        <v>0</v>
      </c>
      <c r="D3" s="7">
        <v>20000</v>
      </c>
      <c r="E3" s="8">
        <v>0</v>
      </c>
      <c r="F3" s="7">
        <f>(D3-C3)*E3</f>
        <v>0</v>
      </c>
      <c r="G3" s="9">
        <v>0</v>
      </c>
    </row>
    <row r="4" spans="2:8" ht="18" customHeight="1" x14ac:dyDescent="0.25">
      <c r="B4" s="5" t="s">
        <v>8</v>
      </c>
      <c r="C4" s="6">
        <f>D3</f>
        <v>20000</v>
      </c>
      <c r="D4" s="7">
        <v>40000</v>
      </c>
      <c r="E4" s="8">
        <v>0.23</v>
      </c>
      <c r="F4" s="7">
        <f>(D4-C4)*E4</f>
        <v>4600</v>
      </c>
      <c r="G4" s="9">
        <f>G3+(D4-C4)*E4</f>
        <v>4600</v>
      </c>
    </row>
    <row r="5" spans="2:8" ht="18" customHeight="1" x14ac:dyDescent="0.25">
      <c r="B5" s="5" t="s">
        <v>9</v>
      </c>
      <c r="C5" s="6">
        <f>D4</f>
        <v>40000</v>
      </c>
      <c r="D5" s="7">
        <v>80000</v>
      </c>
      <c r="E5" s="8">
        <v>0.27</v>
      </c>
      <c r="F5" s="7">
        <f>(D5-C5)*E5</f>
        <v>10800</v>
      </c>
      <c r="G5" s="9">
        <f>G4+(D5-C5)*E5</f>
        <v>15400</v>
      </c>
    </row>
    <row r="6" spans="2:8" ht="18" customHeight="1" x14ac:dyDescent="0.25">
      <c r="B6" s="5" t="s">
        <v>10</v>
      </c>
      <c r="C6" s="6">
        <f>D5</f>
        <v>80000</v>
      </c>
      <c r="D6" s="7">
        <v>160000</v>
      </c>
      <c r="E6" s="8">
        <v>0.3</v>
      </c>
      <c r="F6" s="7">
        <f>(D6-C6)*E6</f>
        <v>24000</v>
      </c>
      <c r="G6" s="9">
        <f>G5+(D6-C6)*E6</f>
        <v>39400</v>
      </c>
    </row>
    <row r="7" spans="2:8" ht="18" customHeight="1" x14ac:dyDescent="0.25">
      <c r="B7" s="5" t="s">
        <v>11</v>
      </c>
      <c r="C7" s="6">
        <f>D6</f>
        <v>160000</v>
      </c>
      <c r="D7" s="7">
        <v>320000</v>
      </c>
      <c r="E7" s="8">
        <v>0.33</v>
      </c>
      <c r="F7" s="7">
        <f>(D7-C7)*E7</f>
        <v>52800</v>
      </c>
      <c r="G7" s="9">
        <f>G6+(D7-C7)*E7</f>
        <v>92200</v>
      </c>
    </row>
    <row r="8" spans="2:8" ht="18" customHeight="1" x14ac:dyDescent="0.25">
      <c r="B8" s="5" t="s">
        <v>12</v>
      </c>
      <c r="C8" s="6">
        <f>D7</f>
        <v>320000</v>
      </c>
      <c r="D8" s="7"/>
      <c r="E8" s="8">
        <v>0.35</v>
      </c>
      <c r="F8" s="10" t="s">
        <v>13</v>
      </c>
      <c r="G8" s="11" t="s">
        <v>13</v>
      </c>
    </row>
    <row r="9" spans="2:8" ht="18" customHeight="1" x14ac:dyDescent="0.25">
      <c r="B9" s="2"/>
      <c r="C9" s="2"/>
      <c r="D9" s="2"/>
      <c r="E9" s="2"/>
      <c r="F9" s="2"/>
      <c r="G9" s="2"/>
    </row>
    <row r="10" spans="2:8" ht="15.75" x14ac:dyDescent="0.25">
      <c r="B10" s="12" t="s">
        <v>14</v>
      </c>
      <c r="C10" s="13">
        <v>0.4</v>
      </c>
      <c r="D10" s="14">
        <v>1000</v>
      </c>
      <c r="E10" s="14">
        <v>1500</v>
      </c>
      <c r="F10" s="2"/>
      <c r="G10" s="2"/>
    </row>
    <row r="11" spans="2:8" ht="21" customHeight="1" x14ac:dyDescent="0.25">
      <c r="B11" s="15"/>
      <c r="C11" s="15"/>
      <c r="D11" s="15"/>
      <c r="E11" s="15"/>
      <c r="F11" s="15"/>
      <c r="G11" s="15"/>
      <c r="H11" s="15"/>
    </row>
    <row r="12" spans="2:8" x14ac:dyDescent="0.25">
      <c r="B12" s="16" t="s">
        <v>15</v>
      </c>
      <c r="C12" s="16" t="s">
        <v>16</v>
      </c>
      <c r="D12" s="16" t="s">
        <v>17</v>
      </c>
      <c r="E12" s="16" t="s">
        <v>18</v>
      </c>
      <c r="F12" s="16" t="s">
        <v>19</v>
      </c>
      <c r="G12" s="17" t="s">
        <v>19</v>
      </c>
      <c r="H12" s="15"/>
    </row>
    <row r="13" spans="2:8" x14ac:dyDescent="0.25">
      <c r="B13" s="18">
        <f t="shared" ref="B13:B18" si="0">AVERAGE(C3:D3)</f>
        <v>10000</v>
      </c>
      <c r="C13" s="18">
        <f>(B13-C3)*E3</f>
        <v>0</v>
      </c>
      <c r="D13" s="18">
        <f t="shared" ref="D13:D18" si="1">C$10*C13</f>
        <v>0</v>
      </c>
      <c r="E13" s="18">
        <v>1000</v>
      </c>
      <c r="F13" s="18">
        <v>0</v>
      </c>
      <c r="G13" s="19">
        <f>F13/B13</f>
        <v>0</v>
      </c>
      <c r="H13" s="15"/>
    </row>
    <row r="14" spans="2:8" x14ac:dyDescent="0.25">
      <c r="B14" s="18">
        <f t="shared" si="0"/>
        <v>30000</v>
      </c>
      <c r="C14" s="18">
        <f>(B14-C4)*E4+G3</f>
        <v>2300</v>
      </c>
      <c r="D14" s="18">
        <f t="shared" si="1"/>
        <v>920</v>
      </c>
      <c r="E14" s="18">
        <v>1000</v>
      </c>
      <c r="F14" s="18">
        <f t="shared" ref="F14:F18" si="2">C14-E14</f>
        <v>1300</v>
      </c>
      <c r="G14" s="19">
        <f t="shared" ref="G14:G18" si="3">F14/B14</f>
        <v>4.3333333333333335E-2</v>
      </c>
      <c r="H14" s="15"/>
    </row>
    <row r="15" spans="2:8" x14ac:dyDescent="0.25">
      <c r="B15" s="18">
        <f t="shared" si="0"/>
        <v>60000</v>
      </c>
      <c r="C15" s="18">
        <f>(B15-C5)*E5+G4</f>
        <v>10000</v>
      </c>
      <c r="D15" s="18">
        <f t="shared" si="1"/>
        <v>4000</v>
      </c>
      <c r="E15" s="18">
        <v>1500</v>
      </c>
      <c r="F15" s="18">
        <f t="shared" si="2"/>
        <v>8500</v>
      </c>
      <c r="G15" s="19">
        <f t="shared" si="3"/>
        <v>0.14166666666666666</v>
      </c>
      <c r="H15" s="15"/>
    </row>
    <row r="16" spans="2:8" x14ac:dyDescent="0.25">
      <c r="B16" s="18">
        <f t="shared" si="0"/>
        <v>120000</v>
      </c>
      <c r="C16" s="18">
        <f>(B16-C6)*E6+G5</f>
        <v>27400</v>
      </c>
      <c r="D16" s="18">
        <f t="shared" si="1"/>
        <v>10960</v>
      </c>
      <c r="E16" s="18">
        <v>1500</v>
      </c>
      <c r="F16" s="18">
        <f t="shared" si="2"/>
        <v>25900</v>
      </c>
      <c r="G16" s="19">
        <f t="shared" si="3"/>
        <v>0.21583333333333332</v>
      </c>
      <c r="H16" s="15"/>
    </row>
    <row r="17" spans="1:8" ht="15.75" x14ac:dyDescent="0.25">
      <c r="B17" s="18">
        <f t="shared" si="0"/>
        <v>240000</v>
      </c>
      <c r="C17" s="18">
        <f>(B17-C7)*E7+G6</f>
        <v>65800</v>
      </c>
      <c r="D17" s="18">
        <f t="shared" si="1"/>
        <v>26320</v>
      </c>
      <c r="E17" s="18">
        <v>1500</v>
      </c>
      <c r="F17" s="18">
        <f t="shared" si="2"/>
        <v>64300</v>
      </c>
      <c r="G17" s="19">
        <f t="shared" si="3"/>
        <v>0.26791666666666669</v>
      </c>
      <c r="H17" s="39"/>
    </row>
    <row r="18" spans="1:8" x14ac:dyDescent="0.25">
      <c r="B18" s="20">
        <f t="shared" si="0"/>
        <v>320000</v>
      </c>
      <c r="C18" s="20">
        <f>(B18-C8)*E8+G7</f>
        <v>92200</v>
      </c>
      <c r="D18" s="20">
        <f t="shared" si="1"/>
        <v>36880</v>
      </c>
      <c r="E18" s="20">
        <v>1500</v>
      </c>
      <c r="F18" s="20">
        <f t="shared" si="2"/>
        <v>90700</v>
      </c>
      <c r="G18" s="21">
        <f t="shared" si="3"/>
        <v>0.28343750000000001</v>
      </c>
      <c r="H18" s="15"/>
    </row>
    <row r="19" spans="1:8" x14ac:dyDescent="0.25">
      <c r="B19" s="15"/>
      <c r="C19" s="15"/>
      <c r="D19" s="15"/>
      <c r="E19" s="15"/>
      <c r="F19" s="15"/>
      <c r="G19" s="15"/>
      <c r="H19" s="15"/>
    </row>
    <row r="20" spans="1:8" x14ac:dyDescent="0.25">
      <c r="B20" s="15"/>
      <c r="C20" s="15"/>
      <c r="D20" s="15"/>
      <c r="E20" s="15"/>
      <c r="F20" s="15"/>
      <c r="G20" s="15"/>
      <c r="H20" s="15"/>
    </row>
    <row r="21" spans="1:8" ht="15.75" thickBot="1" x14ac:dyDescent="0.3">
      <c r="A21" s="35"/>
      <c r="B21" s="38"/>
      <c r="C21" s="35"/>
      <c r="D21" s="36" t="s">
        <v>32</v>
      </c>
      <c r="E21" s="37"/>
      <c r="F21" s="35"/>
      <c r="G21" s="35"/>
      <c r="H21" s="15"/>
    </row>
    <row r="22" spans="1:8" ht="15.75" thickTop="1" x14ac:dyDescent="0.25">
      <c r="B22" s="15"/>
      <c r="C22" s="15"/>
      <c r="D22" s="15"/>
      <c r="E22" s="15"/>
      <c r="F22" s="15"/>
      <c r="G22" s="15"/>
      <c r="H22" s="15"/>
    </row>
  </sheetData>
  <printOptions headings="1"/>
  <pageMargins left="0.39370078740157483" right="0.39370078740157483" top="1.5354330708661419" bottom="0.74803149606299213" header="0.39370078740157483" footer="0.31496062992125984"/>
  <pageSetup paperSize="9" orientation="landscape" r:id="rId1"/>
  <headerFooter>
    <oddHeader>&amp;LJuin 2022
Durée 1 heure&amp;CÉcole Supérieure de Comptabilité et Finances Constantine
Contrôle N° 2 Informatique&amp;R2ème année préparatoire</oddHeader>
    <oddFooter>&amp;C&amp;P sur 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Contrôle IRG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iskhar Belkacem</dc:creator>
  <cp:lastModifiedBy>iskhar Belkacem</cp:lastModifiedBy>
  <cp:lastPrinted>2022-06-04T18:26:37Z</cp:lastPrinted>
  <dcterms:created xsi:type="dcterms:W3CDTF">2022-05-30T07:48:18Z</dcterms:created>
  <dcterms:modified xsi:type="dcterms:W3CDTF">2022-06-04T18:46:04Z</dcterms:modified>
</cp:coreProperties>
</file>